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Umsatz-Budget" sheetId="1" r:id="rId1"/>
    <sheet name="Produktions-Budget" sheetId="2" r:id="rId2"/>
    <sheet name="Fertigungsmaterial-Budget" sheetId="3" r:id="rId3"/>
    <sheet name="Fertigungslohn-Budget" sheetId="4" r:id="rId4"/>
    <sheet name="Fertigungsgemeinkosten-Budget" sheetId="5" r:id="rId5"/>
    <sheet name="Materialverbrauchs-Schätzung" sheetId="6" r:id="rId6"/>
  </sheets>
  <definedNames/>
  <calcPr fullCalcOnLoad="1"/>
</workbook>
</file>

<file path=xl/sharedStrings.xml><?xml version="1.0" encoding="utf-8"?>
<sst xmlns="http://schemas.openxmlformats.org/spreadsheetml/2006/main" count="126" uniqueCount="63">
  <si>
    <t>Beispiel: Umsatz-Budget</t>
  </si>
  <si>
    <t>Erwartete Absatzmengen</t>
  </si>
  <si>
    <t>Verkaufspreis pro Stück</t>
  </si>
  <si>
    <t>Planumsatz</t>
  </si>
  <si>
    <t>1. Quartal</t>
  </si>
  <si>
    <t>2. Quartal</t>
  </si>
  <si>
    <t>3. Quartal</t>
  </si>
  <si>
    <t>4. Quartal</t>
  </si>
  <si>
    <t>Planjahr</t>
  </si>
  <si>
    <t>Planjahr 200X</t>
  </si>
  <si>
    <t>Beispiel: Produktions-Budget</t>
  </si>
  <si>
    <t>Geplante Lagerstände</t>
  </si>
  <si>
    <t>Mengenbedarf</t>
  </si>
  <si>
    <t>Produktionsmenge</t>
  </si>
  <si>
    <t>Beispiel: Fertigungsmaterial-Budget</t>
  </si>
  <si>
    <t>Fertigungsmaterialkosten</t>
  </si>
  <si>
    <t>Materialeinsatz pro Stück</t>
  </si>
  <si>
    <t>gesamte Produktionsmenge</t>
  </si>
  <si>
    <t>geplanter Lagerendbestand</t>
  </si>
  <si>
    <t>Produktionsbedarf</t>
  </si>
  <si>
    <t>anfänglicher Lagerbestand</t>
  </si>
  <si>
    <t>erforderliche Produktionsmenge</t>
  </si>
  <si>
    <t>Kosten pro Stück</t>
  </si>
  <si>
    <t>Beispiel: Fertigungslohn-Budget</t>
  </si>
  <si>
    <t>Direkte Fertigungsstunden pro Stück</t>
  </si>
  <si>
    <t>gesamte Fertigungsstunden</t>
  </si>
  <si>
    <t>Standard-Lohnkosten pro Stunde</t>
  </si>
  <si>
    <t>Beispiel: Fertigungsgemeinkosten-Budget</t>
  </si>
  <si>
    <t>budgetierte Fertigungslohnkosten</t>
  </si>
  <si>
    <t>budgetierte Fertigungsgemeinkosten</t>
  </si>
  <si>
    <t>variable Gemeinkosten pro Stunde</t>
  </si>
  <si>
    <t>budgetierte variable Gemeinkosten</t>
  </si>
  <si>
    <t>fixe Gemeinkosten</t>
  </si>
  <si>
    <t>budgetierte Fertigungslohnstunden</t>
  </si>
  <si>
    <t>Beispiel: Materialverbrauchs-Schätzung</t>
  </si>
  <si>
    <t>Material der Kategorie X:</t>
  </si>
  <si>
    <t>Material A</t>
  </si>
  <si>
    <t>Material B</t>
  </si>
  <si>
    <t>Juli</t>
  </si>
  <si>
    <t>August</t>
  </si>
  <si>
    <t>September</t>
  </si>
  <si>
    <t>Oktober</t>
  </si>
  <si>
    <t>November</t>
  </si>
  <si>
    <t>Dezember</t>
  </si>
  <si>
    <t>Summe</t>
  </si>
  <si>
    <t>Stückzahl</t>
  </si>
  <si>
    <t>Standardkosten je Stück</t>
  </si>
  <si>
    <t>Kosten</t>
  </si>
  <si>
    <t>Material der Kategorie Y:</t>
  </si>
  <si>
    <t>Material C</t>
  </si>
  <si>
    <t>Material D</t>
  </si>
  <si>
    <t>Erforderliche Stückzahl</t>
  </si>
  <si>
    <t>Geschätzter Preis pro Stück</t>
  </si>
  <si>
    <t>Materialart</t>
  </si>
  <si>
    <t>Verteilung in % (Maschinenstd.)</t>
  </si>
  <si>
    <t>Material der Kategorie Z:</t>
  </si>
  <si>
    <t>Geplante Fertigungsstunden</t>
  </si>
  <si>
    <t>Materialkosten für Z pro Fertigungsstunde:</t>
  </si>
  <si>
    <t>Monats-verteilung</t>
  </si>
  <si>
    <t>Planung des gesamten Materials:</t>
  </si>
  <si>
    <t>Material Kategorie X</t>
  </si>
  <si>
    <t>Material Kategorie Y</t>
  </si>
  <si>
    <t>Material Kategorie Z</t>
  </si>
</sst>
</file>

<file path=xl/styles.xml><?xml version="1.0" encoding="utf-8"?>
<styleSheet xmlns="http://schemas.openxmlformats.org/spreadsheetml/2006/main">
  <numFmts count="9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.0"/>
  </numFmts>
  <fonts count="6">
    <font>
      <sz val="10"/>
      <name val="Arial"/>
      <family val="0"/>
    </font>
    <font>
      <sz val="12"/>
      <name val="Arial"/>
      <family val="2"/>
    </font>
    <font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 wrapText="1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3" xfId="0" applyNumberFormat="1" applyFont="1" applyBorder="1" applyAlignment="1">
      <alignment wrapText="1"/>
    </xf>
    <xf numFmtId="9" fontId="1" fillId="0" borderId="0" xfId="17" applyFont="1" applyAlignment="1">
      <alignment/>
    </xf>
    <xf numFmtId="9" fontId="1" fillId="0" borderId="3" xfId="17" applyFont="1" applyBorder="1" applyAlignment="1">
      <alignment/>
    </xf>
    <xf numFmtId="9" fontId="3" fillId="0" borderId="2" xfId="17" applyFont="1" applyBorder="1" applyAlignment="1">
      <alignment/>
    </xf>
    <xf numFmtId="3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6.8515625" style="1" customWidth="1"/>
    <col min="2" max="16384" width="11.421875" style="1" customWidth="1"/>
  </cols>
  <sheetData>
    <row r="1" ht="20.25">
      <c r="A1" s="2" t="s">
        <v>0</v>
      </c>
    </row>
    <row r="4" spans="2:6" ht="18">
      <c r="B4" s="7" t="s">
        <v>9</v>
      </c>
      <c r="C4" s="7"/>
      <c r="D4" s="7"/>
      <c r="E4" s="7"/>
      <c r="F4" s="7"/>
    </row>
    <row r="5" spans="2:6" ht="15.75"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spans="1:6" ht="15">
      <c r="A6" s="1" t="s">
        <v>1</v>
      </c>
      <c r="B6" s="4">
        <v>800</v>
      </c>
      <c r="C6" s="4">
        <v>700</v>
      </c>
      <c r="D6" s="4">
        <v>900</v>
      </c>
      <c r="E6" s="4">
        <v>800</v>
      </c>
      <c r="F6" s="4">
        <f>SUM(B6:E6)</f>
        <v>3200</v>
      </c>
    </row>
    <row r="7" spans="1:6" ht="15">
      <c r="A7" s="1" t="s">
        <v>2</v>
      </c>
      <c r="B7" s="4">
        <v>80</v>
      </c>
      <c r="C7" s="4">
        <v>80</v>
      </c>
      <c r="D7" s="4">
        <v>80</v>
      </c>
      <c r="E7" s="4">
        <v>80</v>
      </c>
      <c r="F7" s="4">
        <f>SUM(B7:E7)/COUNT(B7:E7)</f>
        <v>80</v>
      </c>
    </row>
    <row r="8" spans="1:6" ht="16.5" thickBot="1">
      <c r="A8" s="5" t="s">
        <v>3</v>
      </c>
      <c r="B8" s="6">
        <f>B6*B7</f>
        <v>64000</v>
      </c>
      <c r="C8" s="6">
        <f>C6*C7</f>
        <v>56000</v>
      </c>
      <c r="D8" s="6">
        <f>D6*D7</f>
        <v>72000</v>
      </c>
      <c r="E8" s="6">
        <f>E6*E7</f>
        <v>64000</v>
      </c>
      <c r="F8" s="6">
        <f>F6*F7</f>
        <v>256000</v>
      </c>
    </row>
    <row r="9" ht="15.75" thickTop="1"/>
  </sheetData>
  <mergeCells count="1">
    <mergeCell ref="B4:F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16384" width="11.421875" style="1" customWidth="1"/>
  </cols>
  <sheetData>
    <row r="1" ht="20.25">
      <c r="A1" s="2" t="s">
        <v>10</v>
      </c>
    </row>
    <row r="4" spans="2:6" ht="18">
      <c r="B4" s="7" t="s">
        <v>9</v>
      </c>
      <c r="C4" s="7"/>
      <c r="D4" s="7"/>
      <c r="E4" s="7"/>
      <c r="F4" s="7"/>
    </row>
    <row r="5" spans="2:6" ht="15.75"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spans="1:6" ht="15">
      <c r="A6" s="1" t="s">
        <v>1</v>
      </c>
      <c r="B6" s="4">
        <f>'Umsatz-Budget'!B6</f>
        <v>800</v>
      </c>
      <c r="C6" s="4">
        <f>'Umsatz-Budget'!C6</f>
        <v>700</v>
      </c>
      <c r="D6" s="4">
        <f>'Umsatz-Budget'!D6</f>
        <v>900</v>
      </c>
      <c r="E6" s="4">
        <f>'Umsatz-Budget'!E6</f>
        <v>800</v>
      </c>
      <c r="F6" s="4">
        <f>SUM(B6:E6)</f>
        <v>3200</v>
      </c>
    </row>
    <row r="7" spans="1:6" ht="15">
      <c r="A7" s="1" t="s">
        <v>11</v>
      </c>
      <c r="B7" s="4">
        <f>C6*0.1</f>
        <v>70</v>
      </c>
      <c r="C7" s="4">
        <f>D6*0.1</f>
        <v>90</v>
      </c>
      <c r="D7" s="4">
        <f>E6*0.1</f>
        <v>80</v>
      </c>
      <c r="E7" s="4">
        <f>1000*0.1</f>
        <v>100</v>
      </c>
      <c r="F7" s="4">
        <f>E7</f>
        <v>100</v>
      </c>
    </row>
    <row r="8" spans="1:6" ht="15">
      <c r="A8" s="1" t="s">
        <v>12</v>
      </c>
      <c r="B8" s="4">
        <f>SUM(B6:B7)</f>
        <v>870</v>
      </c>
      <c r="C8" s="4">
        <f>SUM(C6:C7)</f>
        <v>790</v>
      </c>
      <c r="D8" s="4">
        <f>SUM(D6:D7)</f>
        <v>980</v>
      </c>
      <c r="E8" s="4">
        <f>SUM(E6:E7)</f>
        <v>900</v>
      </c>
      <c r="F8" s="4">
        <f>SUM(F6:F7)</f>
        <v>3300</v>
      </c>
    </row>
    <row r="9" spans="1:6" ht="15">
      <c r="A9" s="1" t="s">
        <v>20</v>
      </c>
      <c r="B9" s="4">
        <f>B6*0.1</f>
        <v>80</v>
      </c>
      <c r="C9" s="4">
        <f>C6*0.1</f>
        <v>70</v>
      </c>
      <c r="D9" s="4">
        <f>D6*0.1</f>
        <v>90</v>
      </c>
      <c r="E9" s="4">
        <f>E6*0.1</f>
        <v>80</v>
      </c>
      <c r="F9" s="4">
        <f>B9</f>
        <v>80</v>
      </c>
    </row>
    <row r="10" spans="1:6" ht="16.5" thickBot="1">
      <c r="A10" s="5" t="s">
        <v>13</v>
      </c>
      <c r="B10" s="6">
        <f>B8-B9</f>
        <v>790</v>
      </c>
      <c r="C10" s="6">
        <f>C8-C9</f>
        <v>720</v>
      </c>
      <c r="D10" s="6">
        <f>D8-D9</f>
        <v>890</v>
      </c>
      <c r="E10" s="6">
        <f>E8-E9</f>
        <v>820</v>
      </c>
      <c r="F10" s="6">
        <f>F8-F9</f>
        <v>3220</v>
      </c>
    </row>
    <row r="11" ht="15.75" thickTop="1"/>
  </sheetData>
  <mergeCells count="1">
    <mergeCell ref="B4:F4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16384" width="11.421875" style="1" customWidth="1"/>
  </cols>
  <sheetData>
    <row r="1" ht="20.25">
      <c r="A1" s="2" t="s">
        <v>14</v>
      </c>
    </row>
    <row r="4" spans="2:6" ht="18">
      <c r="B4" s="7" t="s">
        <v>9</v>
      </c>
      <c r="C4" s="7"/>
      <c r="D4" s="7"/>
      <c r="E4" s="7"/>
      <c r="F4" s="7"/>
    </row>
    <row r="5" spans="2:6" ht="15.75"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spans="1:6" ht="15">
      <c r="A6" s="1" t="s">
        <v>13</v>
      </c>
      <c r="B6" s="4">
        <f>'Produktions-Budget'!B10</f>
        <v>790</v>
      </c>
      <c r="C6" s="4">
        <f>'Produktions-Budget'!C10</f>
        <v>720</v>
      </c>
      <c r="D6" s="4">
        <f>'Produktions-Budget'!D10</f>
        <v>890</v>
      </c>
      <c r="E6" s="4">
        <f>'Produktions-Budget'!E10</f>
        <v>820</v>
      </c>
      <c r="F6" s="4">
        <f>'Produktions-Budget'!F10</f>
        <v>3220</v>
      </c>
    </row>
    <row r="7" spans="1:6" ht="15">
      <c r="A7" s="1" t="s">
        <v>16</v>
      </c>
      <c r="B7" s="4">
        <v>3</v>
      </c>
      <c r="C7" s="4">
        <v>3</v>
      </c>
      <c r="D7" s="4">
        <v>3</v>
      </c>
      <c r="E7" s="4">
        <v>3</v>
      </c>
      <c r="F7" s="4">
        <f>SUM(B7:E7)/COUNT(B7:E7)</f>
        <v>3</v>
      </c>
    </row>
    <row r="8" spans="1:6" ht="15">
      <c r="A8" s="1" t="s">
        <v>17</v>
      </c>
      <c r="B8" s="4">
        <f>B6*B7</f>
        <v>2370</v>
      </c>
      <c r="C8" s="4">
        <f>C6*C7</f>
        <v>2160</v>
      </c>
      <c r="D8" s="4">
        <f>D6*D7</f>
        <v>2670</v>
      </c>
      <c r="E8" s="4">
        <f>E6*E7</f>
        <v>2460</v>
      </c>
      <c r="F8" s="4">
        <f>F6*F7</f>
        <v>9660</v>
      </c>
    </row>
    <row r="9" spans="1:6" ht="15">
      <c r="A9" s="1" t="s">
        <v>18</v>
      </c>
      <c r="B9" s="4">
        <f>C8*0.1</f>
        <v>216</v>
      </c>
      <c r="C9" s="4">
        <f>D8*0.1</f>
        <v>267</v>
      </c>
      <c r="D9" s="4">
        <f>E8*0.1</f>
        <v>246</v>
      </c>
      <c r="E9" s="4">
        <f>2500*0.1</f>
        <v>250</v>
      </c>
      <c r="F9" s="4">
        <f>E9</f>
        <v>250</v>
      </c>
    </row>
    <row r="10" spans="1:6" ht="15">
      <c r="A10" s="1" t="s">
        <v>19</v>
      </c>
      <c r="B10" s="4">
        <f>B8+B9</f>
        <v>2586</v>
      </c>
      <c r="C10" s="4">
        <f>C8+C9</f>
        <v>2427</v>
      </c>
      <c r="D10" s="4">
        <f>D8+D9</f>
        <v>2916</v>
      </c>
      <c r="E10" s="4">
        <f>E8+E9</f>
        <v>2710</v>
      </c>
      <c r="F10" s="4">
        <f>F8+F9</f>
        <v>9910</v>
      </c>
    </row>
    <row r="11" spans="1:6" ht="15">
      <c r="A11" s="1" t="s">
        <v>20</v>
      </c>
      <c r="B11" s="4">
        <f>0.1*B8</f>
        <v>237</v>
      </c>
      <c r="C11" s="4">
        <f>0.1*C8</f>
        <v>216</v>
      </c>
      <c r="D11" s="4">
        <f>0.1*D8</f>
        <v>267</v>
      </c>
      <c r="E11" s="4">
        <f>0.1*E8</f>
        <v>246</v>
      </c>
      <c r="F11" s="4">
        <f>B11</f>
        <v>237</v>
      </c>
    </row>
    <row r="12" spans="1:6" ht="15">
      <c r="A12" s="1" t="s">
        <v>21</v>
      </c>
      <c r="B12" s="4">
        <f>B10-B11</f>
        <v>2349</v>
      </c>
      <c r="C12" s="4">
        <f>C10-C11</f>
        <v>2211</v>
      </c>
      <c r="D12" s="4">
        <f>D10-D11</f>
        <v>2649</v>
      </c>
      <c r="E12" s="4">
        <f>E10-E11</f>
        <v>2464</v>
      </c>
      <c r="F12" s="4">
        <f>F10-F11</f>
        <v>9673</v>
      </c>
    </row>
    <row r="13" spans="1:6" ht="15">
      <c r="A13" s="1" t="s">
        <v>22</v>
      </c>
      <c r="B13" s="4">
        <f>2</f>
        <v>2</v>
      </c>
      <c r="C13" s="4">
        <f>2</f>
        <v>2</v>
      </c>
      <c r="D13" s="4">
        <f>2</f>
        <v>2</v>
      </c>
      <c r="E13" s="4">
        <f>2</f>
        <v>2</v>
      </c>
      <c r="F13" s="4">
        <f>SUM(B13:E13)/COUNT(B13:E13)</f>
        <v>2</v>
      </c>
    </row>
    <row r="14" spans="1:6" ht="16.5" thickBot="1">
      <c r="A14" s="5" t="s">
        <v>15</v>
      </c>
      <c r="B14" s="6">
        <f>B12*B13</f>
        <v>4698</v>
      </c>
      <c r="C14" s="6">
        <f>C12*C13</f>
        <v>4422</v>
      </c>
      <c r="D14" s="6">
        <f>D12*D13</f>
        <v>5298</v>
      </c>
      <c r="E14" s="6">
        <f>E12*E13</f>
        <v>4928</v>
      </c>
      <c r="F14" s="6">
        <f>F12*F13</f>
        <v>19346</v>
      </c>
    </row>
    <row r="15" ht="15.75" thickTop="1"/>
  </sheetData>
  <mergeCells count="1">
    <mergeCell ref="B4:F4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8515625" style="1" customWidth="1"/>
    <col min="2" max="16384" width="11.421875" style="1" customWidth="1"/>
  </cols>
  <sheetData>
    <row r="1" ht="20.25">
      <c r="A1" s="2" t="s">
        <v>23</v>
      </c>
    </row>
    <row r="4" spans="2:6" ht="18">
      <c r="B4" s="7" t="s">
        <v>9</v>
      </c>
      <c r="C4" s="7"/>
      <c r="D4" s="7"/>
      <c r="E4" s="7"/>
      <c r="F4" s="7"/>
    </row>
    <row r="5" spans="2:6" ht="15.75"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spans="1:6" ht="15">
      <c r="A6" s="1" t="s">
        <v>13</v>
      </c>
      <c r="B6" s="4">
        <f>'Produktions-Budget'!B10</f>
        <v>790</v>
      </c>
      <c r="C6" s="4">
        <f>'Produktions-Budget'!C10</f>
        <v>720</v>
      </c>
      <c r="D6" s="4">
        <f>'Produktions-Budget'!D10</f>
        <v>890</v>
      </c>
      <c r="E6" s="4">
        <f>'Produktions-Budget'!E10</f>
        <v>820</v>
      </c>
      <c r="F6" s="4">
        <f>'Produktions-Budget'!F10</f>
        <v>3220</v>
      </c>
    </row>
    <row r="7" spans="1:6" ht="15">
      <c r="A7" s="1" t="s">
        <v>24</v>
      </c>
      <c r="B7" s="4">
        <v>5</v>
      </c>
      <c r="C7" s="4">
        <v>5</v>
      </c>
      <c r="D7" s="4">
        <v>5</v>
      </c>
      <c r="E7" s="4">
        <v>5</v>
      </c>
      <c r="F7" s="4">
        <f>SUM(B7:E7)/COUNT(B7:E7)</f>
        <v>5</v>
      </c>
    </row>
    <row r="8" spans="1:6" ht="15">
      <c r="A8" s="1" t="s">
        <v>25</v>
      </c>
      <c r="B8" s="4">
        <f>B6*B7</f>
        <v>3950</v>
      </c>
      <c r="C8" s="4">
        <f>C6*C7</f>
        <v>3600</v>
      </c>
      <c r="D8" s="4">
        <f>D6*D7</f>
        <v>4450</v>
      </c>
      <c r="E8" s="4">
        <f>E6*E7</f>
        <v>4100</v>
      </c>
      <c r="F8" s="4">
        <f>F6*F7</f>
        <v>16100</v>
      </c>
    </row>
    <row r="9" spans="1:6" ht="15">
      <c r="A9" s="1" t="s">
        <v>26</v>
      </c>
      <c r="B9" s="4">
        <v>5</v>
      </c>
      <c r="C9" s="4">
        <v>5</v>
      </c>
      <c r="D9" s="4">
        <v>5</v>
      </c>
      <c r="E9" s="4">
        <v>5</v>
      </c>
      <c r="F9" s="4">
        <f>SUM(B9:E9)/COUNT(B9:E9)</f>
        <v>5</v>
      </c>
    </row>
    <row r="10" spans="1:6" ht="16.5" thickBot="1">
      <c r="A10" s="5" t="s">
        <v>28</v>
      </c>
      <c r="B10" s="6">
        <f>B9*B8</f>
        <v>19750</v>
      </c>
      <c r="C10" s="6">
        <f>C9*C8</f>
        <v>18000</v>
      </c>
      <c r="D10" s="6">
        <f>D9*D8</f>
        <v>22250</v>
      </c>
      <c r="E10" s="6">
        <f>E9*E8</f>
        <v>20500</v>
      </c>
      <c r="F10" s="6">
        <f>F9*F8</f>
        <v>80500</v>
      </c>
    </row>
    <row r="11" ht="15.75" thickTop="1"/>
  </sheetData>
  <mergeCells count="1">
    <mergeCell ref="B4:F4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57421875" style="1" customWidth="1"/>
    <col min="2" max="16384" width="11.421875" style="1" customWidth="1"/>
  </cols>
  <sheetData>
    <row r="1" ht="20.25">
      <c r="A1" s="2" t="s">
        <v>27</v>
      </c>
    </row>
    <row r="4" spans="2:6" ht="18">
      <c r="B4" s="7" t="s">
        <v>9</v>
      </c>
      <c r="C4" s="7"/>
      <c r="D4" s="7"/>
      <c r="E4" s="7"/>
      <c r="F4" s="7"/>
    </row>
    <row r="5" spans="2:6" ht="15.75"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spans="1:6" ht="15">
      <c r="A6" s="1" t="s">
        <v>33</v>
      </c>
      <c r="B6" s="4">
        <f>'Fertigungslohn-Budget'!B8</f>
        <v>3950</v>
      </c>
      <c r="C6" s="4">
        <f>'Fertigungslohn-Budget'!C8</f>
        <v>3600</v>
      </c>
      <c r="D6" s="4">
        <f>'Fertigungslohn-Budget'!D8</f>
        <v>4450</v>
      </c>
      <c r="E6" s="4">
        <f>'Fertigungslohn-Budget'!E8</f>
        <v>4100</v>
      </c>
      <c r="F6" s="4">
        <f>'Fertigungslohn-Budget'!F8</f>
        <v>16100</v>
      </c>
    </row>
    <row r="7" spans="1:6" ht="15">
      <c r="A7" s="1" t="s">
        <v>30</v>
      </c>
      <c r="B7" s="4">
        <v>2</v>
      </c>
      <c r="C7" s="4">
        <v>2</v>
      </c>
      <c r="D7" s="4">
        <v>2</v>
      </c>
      <c r="E7" s="4">
        <v>2</v>
      </c>
      <c r="F7" s="4">
        <f>SUM(B7:E7)/COUNT(B7:E7)</f>
        <v>2</v>
      </c>
    </row>
    <row r="8" spans="1:6" ht="15">
      <c r="A8" s="1" t="s">
        <v>31</v>
      </c>
      <c r="B8" s="4">
        <f>B6*B7</f>
        <v>7900</v>
      </c>
      <c r="C8" s="4">
        <f>C6*C7</f>
        <v>7200</v>
      </c>
      <c r="D8" s="4">
        <f>D6*D7</f>
        <v>8900</v>
      </c>
      <c r="E8" s="4">
        <f>E6*E7</f>
        <v>8200</v>
      </c>
      <c r="F8" s="4">
        <f>F6*F7</f>
        <v>32200</v>
      </c>
    </row>
    <row r="9" spans="1:6" ht="15">
      <c r="A9" s="1" t="s">
        <v>32</v>
      </c>
      <c r="B9" s="4">
        <v>6000</v>
      </c>
      <c r="C9" s="4">
        <v>6000</v>
      </c>
      <c r="D9" s="4">
        <v>6000</v>
      </c>
      <c r="E9" s="4">
        <v>6000</v>
      </c>
      <c r="F9" s="4">
        <f>SUM(B9:E9)</f>
        <v>24000</v>
      </c>
    </row>
    <row r="10" spans="1:6" ht="16.5" thickBot="1">
      <c r="A10" s="5" t="s">
        <v>29</v>
      </c>
      <c r="B10" s="6">
        <f>B8+B9</f>
        <v>13900</v>
      </c>
      <c r="C10" s="6">
        <f>C8+C9</f>
        <v>13200</v>
      </c>
      <c r="D10" s="6">
        <f>D8+D9</f>
        <v>14900</v>
      </c>
      <c r="E10" s="6">
        <f>E8+E9</f>
        <v>14200</v>
      </c>
      <c r="F10" s="6">
        <f>F8+F9</f>
        <v>56200</v>
      </c>
    </row>
    <row r="11" ht="15.75" thickTop="1"/>
  </sheetData>
  <mergeCells count="1">
    <mergeCell ref="B4:F4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57421875" style="1" customWidth="1"/>
    <col min="2" max="2" width="23.140625" style="1" customWidth="1"/>
    <col min="3" max="3" width="14.28125" style="1" customWidth="1"/>
    <col min="4" max="4" width="13.421875" style="1" customWidth="1"/>
    <col min="5" max="16384" width="11.421875" style="1" customWidth="1"/>
  </cols>
  <sheetData>
    <row r="1" ht="20.25">
      <c r="A1" s="2" t="s">
        <v>34</v>
      </c>
    </row>
    <row r="4" ht="15.75">
      <c r="A4" s="18" t="s">
        <v>35</v>
      </c>
    </row>
    <row r="6" spans="2:7" ht="15.75">
      <c r="B6" s="8" t="s">
        <v>36</v>
      </c>
      <c r="C6" s="8"/>
      <c r="D6" s="8"/>
      <c r="E6" s="8" t="s">
        <v>37</v>
      </c>
      <c r="F6" s="8"/>
      <c r="G6" s="8"/>
    </row>
    <row r="7" spans="2:8" ht="47.25">
      <c r="B7" s="12" t="s">
        <v>45</v>
      </c>
      <c r="C7" s="13" t="s">
        <v>46</v>
      </c>
      <c r="D7" s="12" t="s">
        <v>47</v>
      </c>
      <c r="E7" s="12" t="s">
        <v>45</v>
      </c>
      <c r="F7" s="13" t="s">
        <v>46</v>
      </c>
      <c r="G7" s="12" t="s">
        <v>47</v>
      </c>
      <c r="H7" s="12" t="s">
        <v>44</v>
      </c>
    </row>
    <row r="8" spans="1:8" ht="15">
      <c r="A8" s="9" t="s">
        <v>38</v>
      </c>
      <c r="B8" s="1">
        <v>300</v>
      </c>
      <c r="C8" s="15">
        <v>1.1</v>
      </c>
      <c r="D8" s="1">
        <f aca="true" t="shared" si="0" ref="D8:D13">B8*C8</f>
        <v>330</v>
      </c>
      <c r="E8" s="1">
        <v>650</v>
      </c>
      <c r="F8" s="15">
        <v>2</v>
      </c>
      <c r="G8" s="1">
        <f aca="true" t="shared" si="1" ref="G8:G13">E8*F8</f>
        <v>1300</v>
      </c>
      <c r="H8" s="1">
        <f aca="true" t="shared" si="2" ref="H8:H13">D8+G8</f>
        <v>1630</v>
      </c>
    </row>
    <row r="9" spans="1:8" ht="15">
      <c r="A9" s="9" t="s">
        <v>39</v>
      </c>
      <c r="B9" s="1">
        <v>200</v>
      </c>
      <c r="C9" s="15">
        <v>1</v>
      </c>
      <c r="D9" s="1">
        <f t="shared" si="0"/>
        <v>200</v>
      </c>
      <c r="E9" s="1">
        <v>700</v>
      </c>
      <c r="F9" s="15">
        <v>2</v>
      </c>
      <c r="G9" s="1">
        <f t="shared" si="1"/>
        <v>1400</v>
      </c>
      <c r="H9" s="1">
        <f t="shared" si="2"/>
        <v>1600</v>
      </c>
    </row>
    <row r="10" spans="1:8" ht="15">
      <c r="A10" s="9" t="s">
        <v>40</v>
      </c>
      <c r="B10" s="1">
        <v>500</v>
      </c>
      <c r="C10" s="15">
        <v>1</v>
      </c>
      <c r="D10" s="1">
        <f t="shared" si="0"/>
        <v>500</v>
      </c>
      <c r="E10" s="1">
        <v>400</v>
      </c>
      <c r="F10" s="15">
        <v>2.1</v>
      </c>
      <c r="G10" s="1">
        <f t="shared" si="1"/>
        <v>840</v>
      </c>
      <c r="H10" s="1">
        <f t="shared" si="2"/>
        <v>1340</v>
      </c>
    </row>
    <row r="11" spans="1:8" ht="15">
      <c r="A11" s="9" t="s">
        <v>41</v>
      </c>
      <c r="B11" s="1">
        <v>250</v>
      </c>
      <c r="C11" s="15">
        <v>1</v>
      </c>
      <c r="D11" s="1">
        <f t="shared" si="0"/>
        <v>250</v>
      </c>
      <c r="E11" s="1">
        <v>250</v>
      </c>
      <c r="F11" s="15">
        <v>2.25</v>
      </c>
      <c r="G11" s="1">
        <f t="shared" si="1"/>
        <v>562.5</v>
      </c>
      <c r="H11" s="1">
        <f t="shared" si="2"/>
        <v>812.5</v>
      </c>
    </row>
    <row r="12" spans="1:8" ht="15">
      <c r="A12" s="9" t="s">
        <v>42</v>
      </c>
      <c r="B12" s="1">
        <v>300</v>
      </c>
      <c r="C12" s="15">
        <v>1</v>
      </c>
      <c r="D12" s="1">
        <f t="shared" si="0"/>
        <v>300</v>
      </c>
      <c r="E12" s="1">
        <v>350</v>
      </c>
      <c r="F12" s="15">
        <v>2.25</v>
      </c>
      <c r="G12" s="1">
        <f t="shared" si="1"/>
        <v>787.5</v>
      </c>
      <c r="H12" s="1">
        <f t="shared" si="2"/>
        <v>1087.5</v>
      </c>
    </row>
    <row r="13" spans="1:8" ht="15">
      <c r="A13" s="9" t="s">
        <v>43</v>
      </c>
      <c r="B13" s="14">
        <v>400</v>
      </c>
      <c r="C13" s="16">
        <v>1</v>
      </c>
      <c r="D13" s="14">
        <f t="shared" si="0"/>
        <v>400</v>
      </c>
      <c r="E13" s="14">
        <v>250</v>
      </c>
      <c r="F13" s="16">
        <v>2.25</v>
      </c>
      <c r="G13" s="14">
        <f t="shared" si="1"/>
        <v>562.5</v>
      </c>
      <c r="H13" s="14">
        <f t="shared" si="2"/>
        <v>962.5</v>
      </c>
    </row>
    <row r="14" spans="1:8" ht="16.5" thickBot="1">
      <c r="A14" s="10" t="s">
        <v>44</v>
      </c>
      <c r="B14" s="6">
        <f>SUM(B8:B13)</f>
        <v>1950</v>
      </c>
      <c r="C14" s="17"/>
      <c r="D14" s="6">
        <f>SUM(D8:D13)</f>
        <v>1980</v>
      </c>
      <c r="E14" s="6">
        <f>SUM(E8:E13)</f>
        <v>2600</v>
      </c>
      <c r="F14" s="17"/>
      <c r="G14" s="6">
        <f>SUM(G8:G13)</f>
        <v>5452.5</v>
      </c>
      <c r="H14" s="6">
        <f>SUM(H8:H13)</f>
        <v>7432.5</v>
      </c>
    </row>
    <row r="15" ht="15.75" thickTop="1"/>
    <row r="17" ht="15.75">
      <c r="A17" s="18" t="s">
        <v>48</v>
      </c>
    </row>
    <row r="18" ht="15.75">
      <c r="A18" s="18"/>
    </row>
    <row r="19" spans="2:4" ht="47.25">
      <c r="B19" s="19" t="s">
        <v>51</v>
      </c>
      <c r="C19" s="19" t="s">
        <v>52</v>
      </c>
      <c r="D19" s="12" t="s">
        <v>47</v>
      </c>
    </row>
    <row r="20" spans="1:4" ht="15">
      <c r="A20" s="9" t="s">
        <v>36</v>
      </c>
      <c r="B20" s="1">
        <v>2500</v>
      </c>
      <c r="C20" s="15">
        <v>0.25</v>
      </c>
      <c r="D20" s="1">
        <f>B20*C20</f>
        <v>625</v>
      </c>
    </row>
    <row r="21" spans="1:4" ht="15">
      <c r="A21" s="9" t="s">
        <v>37</v>
      </c>
      <c r="B21" s="1">
        <v>3400</v>
      </c>
      <c r="C21" s="15">
        <v>0.34</v>
      </c>
      <c r="D21" s="1">
        <f>B21*C21</f>
        <v>1156</v>
      </c>
    </row>
    <row r="22" spans="1:4" ht="15">
      <c r="A22" s="9" t="s">
        <v>49</v>
      </c>
      <c r="B22" s="1">
        <v>4500</v>
      </c>
      <c r="C22" s="15">
        <v>0.23</v>
      </c>
      <c r="D22" s="1">
        <f>B22*C22</f>
        <v>1035</v>
      </c>
    </row>
    <row r="23" spans="1:4" ht="15">
      <c r="A23" s="9" t="s">
        <v>50</v>
      </c>
      <c r="B23" s="14">
        <v>2700</v>
      </c>
      <c r="C23" s="16">
        <v>0.45</v>
      </c>
      <c r="D23" s="14">
        <f>B23*C23</f>
        <v>1215</v>
      </c>
    </row>
    <row r="24" spans="1:4" ht="16.5" thickBot="1">
      <c r="A24" s="10" t="s">
        <v>44</v>
      </c>
      <c r="B24" s="6">
        <f>SUM(B19:B23)</f>
        <v>13100</v>
      </c>
      <c r="C24" s="17"/>
      <c r="D24" s="6">
        <f>SUM(D19:D23)</f>
        <v>4031</v>
      </c>
    </row>
    <row r="25" ht="15.75" thickTop="1"/>
    <row r="27" spans="3:6" ht="15.75">
      <c r="C27" s="8" t="s">
        <v>53</v>
      </c>
      <c r="D27" s="8"/>
      <c r="E27" s="8"/>
      <c r="F27" s="8"/>
    </row>
    <row r="28" spans="2:7" ht="31.5">
      <c r="B28" s="13" t="s">
        <v>54</v>
      </c>
      <c r="C28" s="12" t="s">
        <v>36</v>
      </c>
      <c r="D28" s="12" t="s">
        <v>37</v>
      </c>
      <c r="E28" s="12" t="s">
        <v>49</v>
      </c>
      <c r="F28" s="12" t="s">
        <v>50</v>
      </c>
      <c r="G28" s="12" t="s">
        <v>44</v>
      </c>
    </row>
    <row r="29" spans="1:7" ht="15">
      <c r="A29" s="9" t="s">
        <v>38</v>
      </c>
      <c r="B29" s="20">
        <v>0.3</v>
      </c>
      <c r="C29" s="1">
        <f aca="true" t="shared" si="3" ref="C29:C34">$D$20*B29</f>
        <v>187.5</v>
      </c>
      <c r="D29" s="1">
        <f aca="true" t="shared" si="4" ref="D29:D34">$D$21*B29</f>
        <v>346.8</v>
      </c>
      <c r="E29" s="1">
        <f aca="true" t="shared" si="5" ref="E29:E34">$D$22*B29</f>
        <v>310.5</v>
      </c>
      <c r="F29" s="1">
        <f aca="true" t="shared" si="6" ref="F29:F34">$D$23*B29</f>
        <v>364.5</v>
      </c>
      <c r="G29" s="1">
        <f aca="true" t="shared" si="7" ref="G29:G34">SUM(B29:F29)</f>
        <v>1209.6</v>
      </c>
    </row>
    <row r="30" spans="1:7" ht="15">
      <c r="A30" s="9" t="s">
        <v>39</v>
      </c>
      <c r="B30" s="20">
        <v>0.2</v>
      </c>
      <c r="C30" s="1">
        <f t="shared" si="3"/>
        <v>125</v>
      </c>
      <c r="D30" s="1">
        <f t="shared" si="4"/>
        <v>231.20000000000002</v>
      </c>
      <c r="E30" s="1">
        <f t="shared" si="5"/>
        <v>207</v>
      </c>
      <c r="F30" s="1">
        <f t="shared" si="6"/>
        <v>243</v>
      </c>
      <c r="G30" s="1">
        <f t="shared" si="7"/>
        <v>806.4000000000001</v>
      </c>
    </row>
    <row r="31" spans="1:7" ht="15">
      <c r="A31" s="9" t="s">
        <v>40</v>
      </c>
      <c r="B31" s="20">
        <v>0.1</v>
      </c>
      <c r="C31" s="1">
        <f t="shared" si="3"/>
        <v>62.5</v>
      </c>
      <c r="D31" s="1">
        <f t="shared" si="4"/>
        <v>115.60000000000001</v>
      </c>
      <c r="E31" s="1">
        <f t="shared" si="5"/>
        <v>103.5</v>
      </c>
      <c r="F31" s="1">
        <f t="shared" si="6"/>
        <v>121.5</v>
      </c>
      <c r="G31" s="1">
        <f t="shared" si="7"/>
        <v>403.20000000000005</v>
      </c>
    </row>
    <row r="32" spans="1:7" ht="15">
      <c r="A32" s="9" t="s">
        <v>41</v>
      </c>
      <c r="B32" s="20">
        <v>0.2</v>
      </c>
      <c r="C32" s="1">
        <f t="shared" si="3"/>
        <v>125</v>
      </c>
      <c r="D32" s="1">
        <f t="shared" si="4"/>
        <v>231.20000000000002</v>
      </c>
      <c r="E32" s="1">
        <f t="shared" si="5"/>
        <v>207</v>
      </c>
      <c r="F32" s="1">
        <f t="shared" si="6"/>
        <v>243</v>
      </c>
      <c r="G32" s="1">
        <f t="shared" si="7"/>
        <v>806.4000000000001</v>
      </c>
    </row>
    <row r="33" spans="1:7" ht="15">
      <c r="A33" s="9" t="s">
        <v>42</v>
      </c>
      <c r="B33" s="20">
        <v>0.1</v>
      </c>
      <c r="C33" s="1">
        <f t="shared" si="3"/>
        <v>62.5</v>
      </c>
      <c r="D33" s="1">
        <f t="shared" si="4"/>
        <v>115.60000000000001</v>
      </c>
      <c r="E33" s="1">
        <f t="shared" si="5"/>
        <v>103.5</v>
      </c>
      <c r="F33" s="1">
        <f t="shared" si="6"/>
        <v>121.5</v>
      </c>
      <c r="G33" s="1">
        <f t="shared" si="7"/>
        <v>403.20000000000005</v>
      </c>
    </row>
    <row r="34" spans="1:7" ht="15">
      <c r="A34" s="9" t="s">
        <v>43</v>
      </c>
      <c r="B34" s="21">
        <v>0.1</v>
      </c>
      <c r="C34" s="14">
        <f t="shared" si="3"/>
        <v>62.5</v>
      </c>
      <c r="D34" s="14">
        <f t="shared" si="4"/>
        <v>115.60000000000001</v>
      </c>
      <c r="E34" s="14">
        <f t="shared" si="5"/>
        <v>103.5</v>
      </c>
      <c r="F34" s="14">
        <f t="shared" si="6"/>
        <v>121.5</v>
      </c>
      <c r="G34" s="14">
        <f t="shared" si="7"/>
        <v>403.20000000000005</v>
      </c>
    </row>
    <row r="35" spans="1:7" ht="16.5" thickBot="1">
      <c r="A35" s="10" t="s">
        <v>44</v>
      </c>
      <c r="B35" s="22">
        <f>SUM(B29:B34)</f>
        <v>1</v>
      </c>
      <c r="C35" s="6">
        <f>SUM(C29:C34)</f>
        <v>625</v>
      </c>
      <c r="D35" s="6">
        <f>SUM(D29:D34)</f>
        <v>1156</v>
      </c>
      <c r="E35" s="6">
        <f>SUM(E29:E34)</f>
        <v>1035</v>
      </c>
      <c r="F35" s="6">
        <f>SUM(F29:F34)</f>
        <v>1215</v>
      </c>
      <c r="G35" s="6">
        <f>SUM(G29:G34)</f>
        <v>4032</v>
      </c>
    </row>
    <row r="36" ht="15.75" thickTop="1"/>
    <row r="38" ht="15.75">
      <c r="A38" s="18" t="s">
        <v>55</v>
      </c>
    </row>
    <row r="39" ht="15.75">
      <c r="A39" s="18"/>
    </row>
    <row r="40" spans="1:2" ht="15">
      <c r="A40" s="1" t="s">
        <v>57</v>
      </c>
      <c r="B40" s="23">
        <v>5</v>
      </c>
    </row>
    <row r="42" spans="2:3" ht="31.5">
      <c r="B42" s="11" t="s">
        <v>56</v>
      </c>
      <c r="C42" s="11" t="s">
        <v>58</v>
      </c>
    </row>
    <row r="43" spans="1:3" ht="15">
      <c r="A43" s="9" t="s">
        <v>38</v>
      </c>
      <c r="B43" s="1">
        <v>150</v>
      </c>
      <c r="C43" s="1">
        <f aca="true" t="shared" si="8" ref="C43:C48">$B$40*B43</f>
        <v>750</v>
      </c>
    </row>
    <row r="44" spans="1:3" ht="15">
      <c r="A44" s="9" t="s">
        <v>39</v>
      </c>
      <c r="B44" s="1">
        <v>240</v>
      </c>
      <c r="C44" s="1">
        <f t="shared" si="8"/>
        <v>1200</v>
      </c>
    </row>
    <row r="45" spans="1:3" ht="15">
      <c r="A45" s="9" t="s">
        <v>40</v>
      </c>
      <c r="B45" s="1">
        <v>175</v>
      </c>
      <c r="C45" s="1">
        <f t="shared" si="8"/>
        <v>875</v>
      </c>
    </row>
    <row r="46" spans="1:3" ht="15">
      <c r="A46" s="9" t="s">
        <v>41</v>
      </c>
      <c r="B46" s="1">
        <v>80</v>
      </c>
      <c r="C46" s="1">
        <f t="shared" si="8"/>
        <v>400</v>
      </c>
    </row>
    <row r="47" spans="1:3" ht="15">
      <c r="A47" s="9" t="s">
        <v>42</v>
      </c>
      <c r="B47" s="1">
        <v>95</v>
      </c>
      <c r="C47" s="1">
        <f t="shared" si="8"/>
        <v>475</v>
      </c>
    </row>
    <row r="48" spans="1:3" ht="15">
      <c r="A48" s="9" t="s">
        <v>43</v>
      </c>
      <c r="B48" s="14">
        <v>100</v>
      </c>
      <c r="C48" s="14">
        <f t="shared" si="8"/>
        <v>500</v>
      </c>
    </row>
    <row r="49" spans="1:3" ht="16.5" thickBot="1">
      <c r="A49" s="10" t="s">
        <v>44</v>
      </c>
      <c r="B49" s="6">
        <f>SUM(B43:B48)</f>
        <v>840</v>
      </c>
      <c r="C49" s="6">
        <f>SUM(C43:C48)</f>
        <v>4200</v>
      </c>
    </row>
    <row r="50" ht="15.75" thickTop="1"/>
    <row r="52" ht="15.75">
      <c r="A52" s="18" t="s">
        <v>59</v>
      </c>
    </row>
    <row r="54" spans="2:5" ht="33.75" customHeight="1">
      <c r="B54" s="13" t="s">
        <v>60</v>
      </c>
      <c r="C54" s="13" t="s">
        <v>61</v>
      </c>
      <c r="D54" s="13" t="s">
        <v>62</v>
      </c>
      <c r="E54" s="12" t="s">
        <v>44</v>
      </c>
    </row>
    <row r="55" spans="1:5" ht="15">
      <c r="A55" s="9" t="s">
        <v>38</v>
      </c>
      <c r="B55" s="1">
        <f>H8</f>
        <v>1630</v>
      </c>
      <c r="C55" s="1">
        <f aca="true" t="shared" si="9" ref="C55:C60">G29</f>
        <v>1209.6</v>
      </c>
      <c r="D55" s="1">
        <f aca="true" t="shared" si="10" ref="D55:D60">C43</f>
        <v>750</v>
      </c>
      <c r="E55" s="1">
        <f aca="true" t="shared" si="11" ref="E55:E60">SUM(B55:D55)</f>
        <v>3589.6</v>
      </c>
    </row>
    <row r="56" spans="1:5" ht="15">
      <c r="A56" s="9" t="s">
        <v>39</v>
      </c>
      <c r="B56" s="1">
        <f>H9</f>
        <v>1600</v>
      </c>
      <c r="C56" s="1">
        <f t="shared" si="9"/>
        <v>806.4000000000001</v>
      </c>
      <c r="D56" s="1">
        <f t="shared" si="10"/>
        <v>1200</v>
      </c>
      <c r="E56" s="1">
        <f t="shared" si="11"/>
        <v>3606.4</v>
      </c>
    </row>
    <row r="57" spans="1:5" ht="15">
      <c r="A57" s="9" t="s">
        <v>40</v>
      </c>
      <c r="B57" s="1">
        <f>H10</f>
        <v>1340</v>
      </c>
      <c r="C57" s="1">
        <f t="shared" si="9"/>
        <v>403.20000000000005</v>
      </c>
      <c r="D57" s="1">
        <f t="shared" si="10"/>
        <v>875</v>
      </c>
      <c r="E57" s="1">
        <f t="shared" si="11"/>
        <v>2618.2</v>
      </c>
    </row>
    <row r="58" spans="1:5" ht="15">
      <c r="A58" s="9" t="s">
        <v>41</v>
      </c>
      <c r="B58" s="1">
        <f>H11</f>
        <v>812.5</v>
      </c>
      <c r="C58" s="1">
        <f t="shared" si="9"/>
        <v>806.4000000000001</v>
      </c>
      <c r="D58" s="1">
        <f t="shared" si="10"/>
        <v>400</v>
      </c>
      <c r="E58" s="1">
        <f t="shared" si="11"/>
        <v>2018.9</v>
      </c>
    </row>
    <row r="59" spans="1:5" ht="15">
      <c r="A59" s="9" t="s">
        <v>42</v>
      </c>
      <c r="B59" s="1">
        <f>H12</f>
        <v>1087.5</v>
      </c>
      <c r="C59" s="1">
        <f t="shared" si="9"/>
        <v>403.20000000000005</v>
      </c>
      <c r="D59" s="1">
        <f t="shared" si="10"/>
        <v>475</v>
      </c>
      <c r="E59" s="1">
        <f t="shared" si="11"/>
        <v>1965.7</v>
      </c>
    </row>
    <row r="60" spans="1:5" ht="15">
      <c r="A60" s="9" t="s">
        <v>43</v>
      </c>
      <c r="B60" s="14">
        <f>H13</f>
        <v>962.5</v>
      </c>
      <c r="C60" s="14">
        <f t="shared" si="9"/>
        <v>403.20000000000005</v>
      </c>
      <c r="D60" s="14">
        <f t="shared" si="10"/>
        <v>500</v>
      </c>
      <c r="E60" s="14">
        <f t="shared" si="11"/>
        <v>1865.7</v>
      </c>
    </row>
    <row r="61" spans="1:5" ht="16.5" thickBot="1">
      <c r="A61" s="10" t="s">
        <v>44</v>
      </c>
      <c r="B61" s="6">
        <f>SUM(B55:B60)</f>
        <v>7432.5</v>
      </c>
      <c r="C61" s="6">
        <f>SUM(C55:C60)</f>
        <v>4032</v>
      </c>
      <c r="D61" s="6">
        <f>SUM(D55:D60)</f>
        <v>4200</v>
      </c>
      <c r="E61" s="6">
        <f>SUM(E55:E60)</f>
        <v>15664.500000000002</v>
      </c>
    </row>
    <row r="62" ht="15.75" thickTop="1"/>
  </sheetData>
  <mergeCells count="3">
    <mergeCell ref="B6:D6"/>
    <mergeCell ref="E6:G6"/>
    <mergeCell ref="C27:F27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Hörmann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Hörmann</dc:creator>
  <cp:keywords/>
  <dc:description/>
  <cp:lastModifiedBy>Dr. Hörmann</cp:lastModifiedBy>
  <dcterms:created xsi:type="dcterms:W3CDTF">2000-06-02T19:26:09Z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